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95" windowWidth="15030" windowHeight="796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L81" i="1"/>
  <c r="K81"/>
  <c r="L89"/>
  <c r="K89"/>
  <c r="L88"/>
  <c r="K88"/>
  <c r="L109"/>
  <c r="K109"/>
  <c r="L61"/>
  <c r="K61"/>
  <c r="L60"/>
  <c r="K60"/>
  <c r="L108"/>
  <c r="K108"/>
  <c r="L107"/>
  <c r="K107"/>
  <c r="K112" s="1"/>
  <c r="L102"/>
  <c r="K102"/>
  <c r="L101"/>
  <c r="K101"/>
  <c r="L100"/>
  <c r="K100"/>
  <c r="L99"/>
  <c r="K99"/>
  <c r="L98"/>
  <c r="K98"/>
  <c r="L97"/>
  <c r="K97"/>
  <c r="L96"/>
  <c r="K96"/>
  <c r="L87"/>
  <c r="L86"/>
  <c r="L85"/>
  <c r="L84"/>
  <c r="L83"/>
  <c r="L82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59"/>
  <c r="L54"/>
  <c r="L53"/>
  <c r="L52"/>
  <c r="L51"/>
  <c r="L50"/>
  <c r="L44"/>
  <c r="L43"/>
  <c r="L42"/>
  <c r="L41"/>
  <c r="L40"/>
  <c r="L39"/>
  <c r="L38"/>
  <c r="L37"/>
  <c r="L36"/>
  <c r="L35"/>
  <c r="L29"/>
  <c r="K87"/>
  <c r="K86"/>
  <c r="K85"/>
  <c r="K84"/>
  <c r="K83"/>
  <c r="K82"/>
  <c r="K80"/>
  <c r="K79"/>
  <c r="K78"/>
  <c r="K77"/>
  <c r="K76"/>
  <c r="K75"/>
  <c r="K74"/>
  <c r="K73"/>
  <c r="K72"/>
  <c r="K71"/>
  <c r="K70"/>
  <c r="K69"/>
  <c r="K68"/>
  <c r="K67"/>
  <c r="K66"/>
  <c r="K65"/>
  <c r="K64"/>
  <c r="K63"/>
  <c r="K62"/>
  <c r="K59"/>
  <c r="K54"/>
  <c r="K53"/>
  <c r="K52"/>
  <c r="K51"/>
  <c r="K50"/>
  <c r="K44"/>
  <c r="K43"/>
  <c r="K42"/>
  <c r="K41"/>
  <c r="K40"/>
  <c r="K39"/>
  <c r="K38"/>
  <c r="K37"/>
  <c r="K36"/>
  <c r="K35"/>
  <c r="K29"/>
  <c r="L93" l="1"/>
  <c r="K93"/>
  <c r="L112"/>
  <c r="K56" l="1"/>
  <c r="L56"/>
  <c r="L47"/>
  <c r="K47" l="1"/>
  <c r="L31"/>
  <c r="K31" l="1"/>
  <c r="L104"/>
  <c r="K104"/>
  <c r="K114" s="1"/>
  <c r="K115" s="1"/>
  <c r="L117" l="1"/>
  <c r="L118" s="1"/>
</calcChain>
</file>

<file path=xl/sharedStrings.xml><?xml version="1.0" encoding="utf-8"?>
<sst xmlns="http://schemas.openxmlformats.org/spreadsheetml/2006/main" count="298" uniqueCount="156">
  <si>
    <t>Name</t>
  </si>
  <si>
    <t>Size</t>
  </si>
  <si>
    <t>Use</t>
  </si>
  <si>
    <t>Total</t>
  </si>
  <si>
    <t>user.media.id</t>
  </si>
  <si>
    <t>user.microapp.currency</t>
  </si>
  <si>
    <t>Currency type</t>
  </si>
  <si>
    <t>user.microapp.error_code</t>
  </si>
  <si>
    <t>user.microapp.locale</t>
  </si>
  <si>
    <t>Combination of language and country which defines the grammar and prompt set to use.</t>
  </si>
  <si>
    <t>user.microapp.media_server</t>
  </si>
  <si>
    <t>Root of the URL for all media files and external grammar files used in the script.</t>
  </si>
  <si>
    <t>user.microapp.play_data</t>
  </si>
  <si>
    <t>Default storage area for data for Play Data micro-applications.</t>
  </si>
  <si>
    <t>user.microapp.app_media_lib</t>
  </si>
  <si>
    <t>Directory for all application-specific media files and grammar files.</t>
  </si>
  <si>
    <t>user.microapp.grammar_choices</t>
  </si>
  <si>
    <t>Specifies the ASR choices that a caller can input for the GetSpeech micro-application. Each option in the list of choices is delimited by a forward slash (/).</t>
  </si>
  <si>
    <t>user.microapp.inline_tts</t>
  </si>
  <si>
    <t>Specifies the text for inline Text To Speech (TTS).</t>
  </si>
  <si>
    <t>user.microapp.input_type</t>
  </si>
  <si>
    <t>Specifies the type of input that is allowed. Valid contents are: D (DTMF) and B (Both DTMF and Voice). B is the default.</t>
  </si>
  <si>
    <t>user.microapp.caller_input</t>
  </si>
  <si>
    <t>Storage area for an ASR input that is collected from Get Speech.</t>
  </si>
  <si>
    <t>user.microapp.pd_tts</t>
  </si>
  <si>
    <t>Valid contents are Y (Yes, use TTS capabilities) and N (No, do not use TTS capabilities; play media files instead).</t>
  </si>
  <si>
    <t>user.microapp.UseVXMLParams</t>
  </si>
  <si>
    <t>Set this parameter to either Y or N.</t>
  </si>
  <si>
    <t>user.microapp.ToExtVXML</t>
  </si>
  <si>
    <t>user.microapp.FromExtVXML</t>
  </si>
  <si>
    <t>user.sip.refertransfer</t>
  </si>
  <si>
    <t>user.micropapp.uui</t>
  </si>
  <si>
    <t>/Array</t>
  </si>
  <si>
    <t>Scalar</t>
  </si>
  <si>
    <t>s</t>
  </si>
  <si>
    <t>num</t>
  </si>
  <si>
    <t>arrays</t>
  </si>
  <si>
    <t>Error status code returned from Unified CVP to Unified ICME when the Run Script Result is false</t>
  </si>
  <si>
    <t>This variable array returns information from the externalVoiceXML file</t>
  </si>
  <si>
    <t>a</t>
  </si>
  <si>
    <t>SIP service uses REFERs when transferring to the agents: either Y or N</t>
  </si>
  <si>
    <t>Used to pass user to user information back to CVP from ICM</t>
  </si>
  <si>
    <t>size</t>
  </si>
  <si>
    <t>sugg</t>
  </si>
  <si>
    <t>final</t>
  </si>
  <si>
    <t>CVP Total</t>
  </si>
  <si>
    <t>VIM Total</t>
  </si>
  <si>
    <t>Grand Total</t>
  </si>
  <si>
    <t>user.cvp_server_info</t>
  </si>
  <si>
    <t>Used by Unified CVP to send the IP address ofthe Call Server sending the request to UnifiedICME.</t>
  </si>
  <si>
    <t>user.microapp.fetchaudio</t>
  </si>
  <si>
    <t>user.microapp.metadata</t>
  </si>
  <si>
    <t>information about the execution of a micro-application, inc confidence levels, timeouts retries etc</t>
  </si>
  <si>
    <t>Exony VIM</t>
  </si>
  <si>
    <t>CVP</t>
  </si>
  <si>
    <t>Dialer Total</t>
  </si>
  <si>
    <t>BABuddyName</t>
  </si>
  <si>
    <t>BACampaign</t>
  </si>
  <si>
    <t>BADialedListID</t>
  </si>
  <si>
    <t>BAResponse</t>
  </si>
  <si>
    <t>BAStatus</t>
  </si>
  <si>
    <t>BATimezone</t>
  </si>
  <si>
    <t>Reserved for Dialer (future use)</t>
  </si>
  <si>
    <t>BAAccountNumber</t>
  </si>
  <si>
    <t>this is name of campaign</t>
  </si>
  <si>
    <t>this is first + last name of customer dialled</t>
  </si>
  <si>
    <t>'CPA_AnswerMachine' max length?</t>
  </si>
  <si>
    <t>each ID in the Dialing List Table</t>
  </si>
  <si>
    <t>2 digits</t>
  </si>
  <si>
    <t>+/-##### plus or minus 4 digits plus space</t>
  </si>
  <si>
    <t>user.microapp.fetchdelay</t>
  </si>
  <si>
    <t>used to remove "blip" heard in normal network</t>
  </si>
  <si>
    <t>user.microapp.fetchminimum</t>
  </si>
  <si>
    <t>user.microapp.isPostCallSurvey</t>
  </si>
  <si>
    <t>length of time to play fetchaudio wav file</t>
  </si>
  <si>
    <t xml:space="preserve">used to determine if Post Call Survey is offered to caller </t>
  </si>
  <si>
    <t>user.microapp.override_Cli</t>
  </si>
  <si>
    <t>used to override the CLI during transfer</t>
  </si>
  <si>
    <t>user.suppress.sendtovru</t>
  </si>
  <si>
    <t>used to suppress the temporary connect message from SendToVRU node</t>
  </si>
  <si>
    <t>ECC</t>
  </si>
  <si>
    <t>CTI</t>
  </si>
  <si>
    <t>Remaining</t>
  </si>
  <si>
    <t>Call Variables</t>
  </si>
  <si>
    <t>ECC Variables</t>
  </si>
  <si>
    <t>Peripheral Variable 1</t>
  </si>
  <si>
    <t>(Fixed Length!)</t>
  </si>
  <si>
    <t>Peripheral Variable 2</t>
  </si>
  <si>
    <t>Peripheral Variable 3</t>
  </si>
  <si>
    <t>Peripheral Variable 4</t>
  </si>
  <si>
    <t>Peripheral Variable 5</t>
  </si>
  <si>
    <t>Peripheral Variable 6</t>
  </si>
  <si>
    <t>Peripheral Variable 7</t>
  </si>
  <si>
    <t>Peripheral Variable 8</t>
  </si>
  <si>
    <t>Peripheral Variable 9</t>
  </si>
  <si>
    <t>Peripheral Variable 10</t>
  </si>
  <si>
    <t>Suggested Usage</t>
  </si>
  <si>
    <t>Fixed</t>
  </si>
  <si>
    <t>Remember, our ECC value MAX here is 2000…!</t>
  </si>
  <si>
    <t>Remember, our ECC CTI MAX here is 2500…!</t>
  </si>
  <si>
    <t>This variable array sends information to the external VoiceXMLfile, 5 needed by ccb!</t>
  </si>
  <si>
    <t>Contains input and output parameters, see user_IVR_slots.txt</t>
  </si>
  <si>
    <t>DO NOT CHANGE YET !!!!</t>
  </si>
  <si>
    <t>Created?</t>
  </si>
  <si>
    <t>enabled?</t>
  </si>
  <si>
    <t>y</t>
  </si>
  <si>
    <t>CAD</t>
  </si>
  <si>
    <t>user.Layout</t>
  </si>
  <si>
    <t>CAD Total</t>
  </si>
  <si>
    <t>Critical! Used to specify CAD layout, ie .CustMain</t>
  </si>
  <si>
    <t>A number identifying a call to the Unified ICM service, used for H323?</t>
  </si>
  <si>
    <t>ICM</t>
  </si>
  <si>
    <t xml:space="preserve">user.CourtesyCallbackEnabled </t>
  </si>
  <si>
    <t>MUST use for Courtesy Callback, ie ETSA SLO !!</t>
  </si>
  <si>
    <t>userIVR</t>
  </si>
  <si>
    <t>ICM Total</t>
  </si>
  <si>
    <t>array</t>
  </si>
  <si>
    <t>= MUST NOT BE CHANGED !!!!</t>
  </si>
  <si>
    <t>= changed recently</t>
  </si>
  <si>
    <t>original or</t>
  </si>
  <si>
    <t>Peters Notes</t>
  </si>
  <si>
    <t>= potential to be changed in the future</t>
  </si>
  <si>
    <t>Filename for audio to be played by the VXML gateway while the gateway loads and processes</t>
  </si>
  <si>
    <t>user.AcctNo</t>
  </si>
  <si>
    <t>v01</t>
  </si>
  <si>
    <t>reduced by 41, will NOT store scriptname</t>
  </si>
  <si>
    <t>Temp storage for Expected wait time</t>
  </si>
  <si>
    <t>user.ewt</t>
  </si>
  <si>
    <t>Added user.AcctNumber for CAD</t>
  </si>
  <si>
    <t>Peters Notes:</t>
  </si>
  <si>
    <t>then you have forgotten to input</t>
  </si>
  <si>
    <t xml:space="preserve"> the type of variable, a (array) or s (scalar)</t>
  </si>
  <si>
    <t xml:space="preserve">If the value 1111 appears, </t>
  </si>
  <si>
    <t>If the value 0 appears in the CTI column</t>
  </si>
  <si>
    <t>you have forgotten to enter the number</t>
  </si>
  <si>
    <t>of arrays for an "array" type variable</t>
  </si>
  <si>
    <t>Peters Change Log</t>
  </si>
  <si>
    <t>Reserved for EIM/WIM (future use)</t>
  </si>
  <si>
    <t>EIM/WIM Total</t>
  </si>
  <si>
    <t>user.cim.activity.id</t>
  </si>
  <si>
    <t>user.Counter</t>
  </si>
  <si>
    <t>Used for counting loops in ICM script</t>
  </si>
  <si>
    <t>MUST exist for EIM, also WIM</t>
  </si>
  <si>
    <t>MUST exist for WIM</t>
  </si>
  <si>
    <t>user.wim.customer.name</t>
  </si>
  <si>
    <t>user.cvpmovies_bg_media</t>
  </si>
  <si>
    <t>Used for CVP Video ??</t>
  </si>
  <si>
    <t>user.h323.rftransfer</t>
  </si>
  <si>
    <t>Redundant, not used if SIP</t>
  </si>
  <si>
    <t>Care! More for for video !!!</t>
  </si>
  <si>
    <t>user.microapp.recording</t>
  </si>
  <si>
    <t>Used by Virtual Expert (Only?)</t>
  </si>
  <si>
    <t>Care! More for Chat Blended !!!!</t>
  </si>
  <si>
    <t>support@force8.com.au</t>
  </si>
  <si>
    <t>Force 8 ICM Call Variable Calculator ®</t>
  </si>
  <si>
    <t>Phone: +612 9973 3888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</si>
</sst>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u/>
      <sz val="2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36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 quotePrefix="1" applyFont="1"/>
    <xf numFmtId="0" fontId="0" fillId="0" borderId="0" xfId="0" quotePrefix="1"/>
    <xf numFmtId="0" fontId="0" fillId="0" borderId="0" xfId="0" applyFont="1" applyAlignment="1">
      <alignment wrapText="1"/>
    </xf>
    <xf numFmtId="0" fontId="2" fillId="0" borderId="0" xfId="0" applyFont="1"/>
    <xf numFmtId="0" fontId="0" fillId="2" borderId="0" xfId="0" applyFont="1" applyFill="1"/>
    <xf numFmtId="0" fontId="1" fillId="2" borderId="0" xfId="0" applyFont="1" applyFill="1"/>
    <xf numFmtId="0" fontId="4" fillId="0" borderId="0" xfId="0" applyFont="1"/>
    <xf numFmtId="0" fontId="3" fillId="0" borderId="0" xfId="0" applyFont="1"/>
    <xf numFmtId="0" fontId="5" fillId="0" borderId="0" xfId="0" applyFont="1"/>
    <xf numFmtId="0" fontId="3" fillId="0" borderId="0" xfId="0" applyFont="1" applyAlignment="1">
      <alignment wrapText="1"/>
    </xf>
    <xf numFmtId="0" fontId="0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" fillId="0" borderId="0" xfId="0" quotePrefix="1" applyFont="1"/>
    <xf numFmtId="0" fontId="0" fillId="0" borderId="0" xfId="0" applyFont="1" applyFill="1"/>
    <xf numFmtId="0" fontId="0" fillId="0" borderId="0" xfId="0" applyFill="1"/>
    <xf numFmtId="0" fontId="1" fillId="0" borderId="0" xfId="0" applyFont="1" applyFill="1"/>
    <xf numFmtId="0" fontId="0" fillId="2" borderId="0" xfId="0" applyFont="1" applyFill="1" applyAlignment="1">
      <alignment vertical="top"/>
    </xf>
    <xf numFmtId="0" fontId="0" fillId="5" borderId="0" xfId="0" applyFont="1" applyFill="1"/>
    <xf numFmtId="0" fontId="0" fillId="0" borderId="0" xfId="0" applyFill="1" applyAlignment="1">
      <alignment vertical="top"/>
    </xf>
    <xf numFmtId="0" fontId="11" fillId="0" borderId="0" xfId="0" applyFont="1" applyFill="1"/>
    <xf numFmtId="0" fontId="6" fillId="0" borderId="0" xfId="0" applyFont="1" applyFill="1"/>
    <xf numFmtId="0" fontId="11" fillId="2" borderId="0" xfId="0" applyFont="1" applyFill="1"/>
    <xf numFmtId="0" fontId="11" fillId="0" borderId="0" xfId="0" applyFont="1"/>
    <xf numFmtId="0" fontId="0" fillId="3" borderId="0" xfId="0" applyFont="1" applyFill="1"/>
    <xf numFmtId="0" fontId="0" fillId="4" borderId="0" xfId="0" applyFont="1" applyFill="1"/>
    <xf numFmtId="0" fontId="0" fillId="0" borderId="0" xfId="0" applyFont="1" applyAlignment="1">
      <alignment horizontal="right"/>
    </xf>
    <xf numFmtId="0" fontId="5" fillId="0" borderId="0" xfId="0" applyFont="1" applyFill="1"/>
    <xf numFmtId="0" fontId="12" fillId="0" borderId="0" xfId="1" applyAlignment="1" applyProtection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upport@force8.com.a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7"/>
  <sheetViews>
    <sheetView tabSelected="1" workbookViewId="0">
      <selection activeCell="E8" sqref="E8"/>
    </sheetView>
  </sheetViews>
  <sheetFormatPr defaultRowHeight="15"/>
  <cols>
    <col min="1" max="1" width="7.5703125" style="2" customWidth="1"/>
    <col min="2" max="2" width="44.42578125" style="2" customWidth="1"/>
    <col min="3" max="3" width="8.7109375" style="2" customWidth="1"/>
    <col min="4" max="4" width="10.5703125" style="2" customWidth="1"/>
    <col min="5" max="5" width="31.7109375" style="2" customWidth="1"/>
    <col min="6" max="6" width="6.140625" style="2" customWidth="1"/>
    <col min="7" max="10" width="6.28515625" style="2" customWidth="1"/>
    <col min="11" max="12" width="8.28515625" style="2" customWidth="1"/>
    <col min="13" max="13" width="6.28515625" style="2" customWidth="1"/>
    <col min="14" max="14" width="41.7109375" style="2" customWidth="1"/>
    <col min="15" max="15" width="9.140625" style="2"/>
    <col min="16" max="16" width="23.42578125" style="1" customWidth="1"/>
    <col min="17" max="16384" width="9.140625" style="2"/>
  </cols>
  <sheetData>
    <row r="1" spans="1:14" ht="33.75">
      <c r="B1" s="1" t="s">
        <v>136</v>
      </c>
      <c r="E1" s="16" t="s">
        <v>154</v>
      </c>
    </row>
    <row r="2" spans="1:14">
      <c r="A2" t="s">
        <v>124</v>
      </c>
      <c r="B2" t="s">
        <v>128</v>
      </c>
      <c r="E2" s="35" t="s">
        <v>153</v>
      </c>
    </row>
    <row r="3" spans="1:14">
      <c r="A3"/>
      <c r="B3"/>
      <c r="E3" s="4" t="s">
        <v>155</v>
      </c>
      <c r="N3" t="s">
        <v>129</v>
      </c>
    </row>
    <row r="4" spans="1:14">
      <c r="A4"/>
      <c r="B4"/>
    </row>
    <row r="5" spans="1:14">
      <c r="A5"/>
      <c r="B5"/>
      <c r="N5" t="s">
        <v>132</v>
      </c>
    </row>
    <row r="6" spans="1:14">
      <c r="A6"/>
      <c r="B6"/>
      <c r="N6" t="s">
        <v>130</v>
      </c>
    </row>
    <row r="7" spans="1:14">
      <c r="A7"/>
      <c r="B7"/>
      <c r="N7" t="s">
        <v>131</v>
      </c>
    </row>
    <row r="8" spans="1:14">
      <c r="A8"/>
      <c r="B8"/>
      <c r="N8"/>
    </row>
    <row r="9" spans="1:14">
      <c r="A9"/>
      <c r="B9"/>
      <c r="N9" t="s">
        <v>133</v>
      </c>
    </row>
    <row r="10" spans="1:14">
      <c r="A10"/>
      <c r="B10"/>
      <c r="N10" t="s">
        <v>134</v>
      </c>
    </row>
    <row r="11" spans="1:14">
      <c r="A11"/>
      <c r="B11"/>
      <c r="N11" t="s">
        <v>135</v>
      </c>
    </row>
    <row r="12" spans="1:14">
      <c r="A12"/>
      <c r="B12"/>
    </row>
    <row r="13" spans="1:14">
      <c r="A13"/>
      <c r="B13"/>
      <c r="E13" s="21"/>
      <c r="F13" s="20"/>
    </row>
    <row r="14" spans="1:14">
      <c r="A14"/>
      <c r="B14"/>
      <c r="E14" s="32"/>
      <c r="F14" s="20" t="s">
        <v>121</v>
      </c>
    </row>
    <row r="15" spans="1:14">
      <c r="B15"/>
      <c r="E15" s="25"/>
      <c r="F15" s="20" t="s">
        <v>118</v>
      </c>
    </row>
    <row r="16" spans="1:14">
      <c r="B16"/>
      <c r="F16" s="20"/>
    </row>
    <row r="17" spans="1:15">
      <c r="B17"/>
      <c r="E17" s="31"/>
      <c r="F17" s="20" t="s">
        <v>117</v>
      </c>
    </row>
    <row r="18" spans="1:15">
      <c r="A18"/>
      <c r="B18"/>
    </row>
    <row r="19" spans="1:15">
      <c r="A19"/>
      <c r="B19"/>
    </row>
    <row r="20" spans="1:15">
      <c r="A20"/>
      <c r="B20"/>
    </row>
    <row r="21" spans="1:15">
      <c r="A21"/>
      <c r="B21"/>
    </row>
    <row r="22" spans="1:15">
      <c r="A22"/>
      <c r="B22"/>
    </row>
    <row r="23" spans="1:15" ht="26.25">
      <c r="E23" s="19" t="s">
        <v>84</v>
      </c>
      <c r="K23" s="1"/>
      <c r="L23" s="11"/>
    </row>
    <row r="24" spans="1:15">
      <c r="F24" t="s">
        <v>119</v>
      </c>
      <c r="K24" s="1" t="s">
        <v>80</v>
      </c>
      <c r="L24" s="11" t="s">
        <v>81</v>
      </c>
    </row>
    <row r="25" spans="1:15">
      <c r="F25" s="2" t="s">
        <v>43</v>
      </c>
      <c r="G25" t="s">
        <v>43</v>
      </c>
      <c r="H25" s="7" t="s">
        <v>44</v>
      </c>
      <c r="I25" s="5" t="s">
        <v>33</v>
      </c>
      <c r="J25" s="5" t="s">
        <v>35</v>
      </c>
      <c r="K25" s="5" t="s">
        <v>3</v>
      </c>
      <c r="L25" s="12" t="s">
        <v>3</v>
      </c>
      <c r="M25" s="5"/>
    </row>
    <row r="26" spans="1:15">
      <c r="B26" s="1" t="s">
        <v>120</v>
      </c>
      <c r="C26" t="s">
        <v>103</v>
      </c>
      <c r="D26" t="s">
        <v>104</v>
      </c>
      <c r="E26" s="2" t="s">
        <v>0</v>
      </c>
      <c r="F26" s="2" t="s">
        <v>1</v>
      </c>
      <c r="G26" t="s">
        <v>116</v>
      </c>
      <c r="H26" s="7" t="s">
        <v>42</v>
      </c>
      <c r="I26" s="2" t="s">
        <v>32</v>
      </c>
      <c r="J26" s="2" t="s">
        <v>36</v>
      </c>
      <c r="K26" s="2" t="s">
        <v>1</v>
      </c>
      <c r="L26" s="10" t="s">
        <v>1</v>
      </c>
      <c r="N26" s="2" t="s">
        <v>2</v>
      </c>
    </row>
    <row r="27" spans="1:15">
      <c r="L27" s="10"/>
    </row>
    <row r="28" spans="1:15">
      <c r="B28" s="1"/>
      <c r="C28" s="1"/>
      <c r="D28" s="1"/>
      <c r="E28" s="1" t="s">
        <v>53</v>
      </c>
      <c r="L28" s="10"/>
    </row>
    <row r="29" spans="1:15">
      <c r="B29" s="14"/>
      <c r="C29" s="14" t="s">
        <v>105</v>
      </c>
      <c r="D29" s="14" t="s">
        <v>105</v>
      </c>
      <c r="E29" s="26" t="s">
        <v>114</v>
      </c>
      <c r="F29" s="13">
        <v>40</v>
      </c>
      <c r="G29" s="13"/>
      <c r="H29" s="24">
        <v>40</v>
      </c>
      <c r="I29" s="14" t="s">
        <v>34</v>
      </c>
      <c r="K29" s="2">
        <f>IF(E29="","",IF(I29="s",5+H29,IF(I29="a",5+((1+H29)*J29),1111)))</f>
        <v>45</v>
      </c>
      <c r="L29" s="10">
        <f>IF(E29="","",IF(I29="s",4+LEN(E29)+H29,IF(I29="a",(5+LEN(E29)+H29)*J29,1111)))</f>
        <v>51</v>
      </c>
      <c r="N29" t="s">
        <v>101</v>
      </c>
      <c r="O29"/>
    </row>
    <row r="30" spans="1:15">
      <c r="B30"/>
      <c r="C30"/>
      <c r="D30"/>
      <c r="H30" s="7"/>
      <c r="L30" s="10"/>
    </row>
    <row r="31" spans="1:15" s="1" customFormat="1">
      <c r="E31" s="1" t="s">
        <v>46</v>
      </c>
      <c r="H31" s="8"/>
      <c r="K31" s="1">
        <f>SUM(K29:K30)</f>
        <v>45</v>
      </c>
      <c r="L31" s="11">
        <f>SUM(L29:L30)</f>
        <v>51</v>
      </c>
    </row>
    <row r="32" spans="1:15" s="1" customFormat="1">
      <c r="H32" s="2"/>
      <c r="L32" s="11"/>
    </row>
    <row r="33" spans="2:15" s="1" customFormat="1">
      <c r="H33" s="2"/>
      <c r="L33" s="11"/>
    </row>
    <row r="34" spans="2:15">
      <c r="B34" s="1"/>
      <c r="C34" s="1"/>
      <c r="D34" s="1"/>
      <c r="E34" s="1" t="s">
        <v>106</v>
      </c>
      <c r="H34" s="7"/>
      <c r="L34" s="10"/>
    </row>
    <row r="35" spans="2:15">
      <c r="B35" s="14"/>
      <c r="C35" s="14" t="s">
        <v>105</v>
      </c>
      <c r="D35" s="14" t="s">
        <v>105</v>
      </c>
      <c r="E35" s="14" t="s">
        <v>107</v>
      </c>
      <c r="F35" s="13"/>
      <c r="G35" s="13"/>
      <c r="H35" s="24">
        <v>10</v>
      </c>
      <c r="I35" s="14" t="s">
        <v>34</v>
      </c>
      <c r="K35" s="2">
        <f t="shared" ref="K35:K44" si="0">IF(E35="","",IF(I35="s",5+H35,IF(I35="a",5+((1+H35)*J35),1111)))</f>
        <v>15</v>
      </c>
      <c r="L35" s="10">
        <f t="shared" ref="L35:L44" si="1">IF(E35="","",IF(I35="s",4+LEN(E35)+H35,IF(I35="a",(5+LEN(E35)+H35)*J35,1111)))</f>
        <v>25</v>
      </c>
      <c r="N35" t="s">
        <v>109</v>
      </c>
      <c r="O35"/>
    </row>
    <row r="36" spans="2:15">
      <c r="B36" s="14"/>
      <c r="C36" s="14" t="s">
        <v>105</v>
      </c>
      <c r="D36" s="14" t="s">
        <v>105</v>
      </c>
      <c r="E36" s="14" t="s">
        <v>123</v>
      </c>
      <c r="F36" s="13">
        <v>2</v>
      </c>
      <c r="G36" s="13"/>
      <c r="H36" s="25">
        <v>5</v>
      </c>
      <c r="I36" s="14" t="s">
        <v>34</v>
      </c>
      <c r="K36" s="2">
        <f t="shared" si="0"/>
        <v>10</v>
      </c>
      <c r="L36" s="10">
        <f t="shared" si="1"/>
        <v>20</v>
      </c>
      <c r="N36" s="15"/>
    </row>
    <row r="37" spans="2:15">
      <c r="B37" s="14"/>
      <c r="C37" s="14"/>
      <c r="D37" s="14"/>
      <c r="E37" s="14"/>
      <c r="F37" s="13"/>
      <c r="G37" s="13"/>
      <c r="H37" s="24"/>
      <c r="I37" s="14" t="s">
        <v>34</v>
      </c>
      <c r="K37" s="2" t="str">
        <f t="shared" si="0"/>
        <v/>
      </c>
      <c r="L37" s="10" t="str">
        <f t="shared" si="1"/>
        <v/>
      </c>
      <c r="N37" s="15"/>
    </row>
    <row r="38" spans="2:15">
      <c r="B38" s="14"/>
      <c r="C38" s="14"/>
      <c r="D38" s="14"/>
      <c r="E38" s="14"/>
      <c r="F38" s="13"/>
      <c r="G38" s="13"/>
      <c r="H38" s="24"/>
      <c r="I38" s="14" t="s">
        <v>34</v>
      </c>
      <c r="K38" s="2" t="str">
        <f t="shared" si="0"/>
        <v/>
      </c>
      <c r="L38" s="10" t="str">
        <f t="shared" si="1"/>
        <v/>
      </c>
      <c r="N38" s="15"/>
    </row>
    <row r="39" spans="2:15">
      <c r="B39" s="14"/>
      <c r="C39" s="14"/>
      <c r="D39" s="14"/>
      <c r="E39" s="14"/>
      <c r="F39" s="13"/>
      <c r="G39" s="13"/>
      <c r="H39" s="24"/>
      <c r="I39" s="14" t="s">
        <v>34</v>
      </c>
      <c r="K39" s="2" t="str">
        <f t="shared" si="0"/>
        <v/>
      </c>
      <c r="L39" s="10" t="str">
        <f t="shared" si="1"/>
        <v/>
      </c>
      <c r="N39" s="15"/>
    </row>
    <row r="40" spans="2:15">
      <c r="B40" s="14"/>
      <c r="C40" s="14"/>
      <c r="D40" s="14"/>
      <c r="E40" s="14"/>
      <c r="F40" s="13"/>
      <c r="G40" s="13"/>
      <c r="H40" s="24"/>
      <c r="I40" s="14" t="s">
        <v>34</v>
      </c>
      <c r="K40" s="2" t="str">
        <f t="shared" si="0"/>
        <v/>
      </c>
      <c r="L40" s="10" t="str">
        <f t="shared" si="1"/>
        <v/>
      </c>
      <c r="N40" s="15"/>
    </row>
    <row r="41" spans="2:15">
      <c r="B41" s="14"/>
      <c r="C41" s="14"/>
      <c r="D41" s="14"/>
      <c r="E41" s="14"/>
      <c r="F41" s="14"/>
      <c r="G41" s="13"/>
      <c r="H41" s="24"/>
      <c r="I41" s="14" t="s">
        <v>34</v>
      </c>
      <c r="K41" s="2" t="str">
        <f t="shared" si="0"/>
        <v/>
      </c>
      <c r="L41" s="10" t="str">
        <f t="shared" si="1"/>
        <v/>
      </c>
      <c r="N41" s="15"/>
    </row>
    <row r="42" spans="2:15">
      <c r="B42" s="14"/>
      <c r="C42" s="14"/>
      <c r="D42" s="14"/>
      <c r="E42" s="14"/>
      <c r="F42" s="14"/>
      <c r="G42" s="13"/>
      <c r="H42" s="24"/>
      <c r="I42" s="14" t="s">
        <v>34</v>
      </c>
      <c r="K42" s="2" t="str">
        <f t="shared" si="0"/>
        <v/>
      </c>
      <c r="L42" s="10" t="str">
        <f t="shared" si="1"/>
        <v/>
      </c>
      <c r="N42" s="15"/>
    </row>
    <row r="43" spans="2:15">
      <c r="B43" s="14"/>
      <c r="C43" s="14"/>
      <c r="D43" s="14"/>
      <c r="E43" s="14"/>
      <c r="F43" s="14"/>
      <c r="G43" s="13"/>
      <c r="H43" s="24"/>
      <c r="I43" s="14" t="s">
        <v>34</v>
      </c>
      <c r="K43" s="2" t="str">
        <f t="shared" si="0"/>
        <v/>
      </c>
      <c r="L43" s="10" t="str">
        <f t="shared" si="1"/>
        <v/>
      </c>
      <c r="N43" s="15"/>
    </row>
    <row r="44" spans="2:15">
      <c r="B44" s="14"/>
      <c r="C44" s="14"/>
      <c r="D44" s="14"/>
      <c r="E44" s="14"/>
      <c r="F44" s="13"/>
      <c r="G44" s="13"/>
      <c r="H44" s="24"/>
      <c r="I44" s="14" t="s">
        <v>34</v>
      </c>
      <c r="K44" s="2" t="str">
        <f t="shared" si="0"/>
        <v/>
      </c>
      <c r="L44" s="10" t="str">
        <f t="shared" si="1"/>
        <v/>
      </c>
      <c r="N44" s="15"/>
    </row>
    <row r="45" spans="2:15">
      <c r="B45" s="14"/>
      <c r="C45" s="14"/>
      <c r="D45" s="14"/>
      <c r="E45" s="14"/>
      <c r="F45" s="13"/>
      <c r="G45" s="13"/>
      <c r="I45" s="13"/>
      <c r="N45"/>
    </row>
    <row r="46" spans="2:15">
      <c r="B46"/>
      <c r="C46"/>
      <c r="D46"/>
    </row>
    <row r="47" spans="2:15" s="1" customFormat="1">
      <c r="E47" s="1" t="s">
        <v>108</v>
      </c>
      <c r="H47" s="8"/>
      <c r="K47" s="1">
        <f>SUM(K35:K46)</f>
        <v>25</v>
      </c>
      <c r="L47" s="11">
        <f>SUM(L35:L46)</f>
        <v>45</v>
      </c>
    </row>
    <row r="48" spans="2:15" s="1" customFormat="1">
      <c r="H48" s="8"/>
      <c r="L48" s="11"/>
    </row>
    <row r="49" spans="2:16">
      <c r="B49" s="1"/>
      <c r="C49" s="1"/>
      <c r="D49" s="1"/>
      <c r="E49" s="1" t="s">
        <v>111</v>
      </c>
      <c r="H49" s="7"/>
      <c r="L49" s="10"/>
    </row>
    <row r="50" spans="2:16" ht="14.25" customHeight="1">
      <c r="B50" s="14"/>
      <c r="C50" s="14" t="s">
        <v>105</v>
      </c>
      <c r="D50" s="14" t="s">
        <v>105</v>
      </c>
      <c r="E50" s="14" t="s">
        <v>127</v>
      </c>
      <c r="F50" s="13">
        <v>2</v>
      </c>
      <c r="G50" s="13"/>
      <c r="H50" s="24">
        <v>5</v>
      </c>
      <c r="I50" s="14" t="s">
        <v>34</v>
      </c>
      <c r="K50" s="2">
        <f t="shared" ref="K50:K54" si="2">IF(E50="","",IF(I50="s",5+H50,IF(I50="a",5+((1+H50)*J50),1111)))</f>
        <v>10</v>
      </c>
      <c r="L50" s="10">
        <f t="shared" ref="L50:L54" si="3">IF(E50="","",IF(I50="s",4+LEN(E50)+H50,IF(I50="a",(5+LEN(E50)+H50)*J50,1111)))</f>
        <v>17</v>
      </c>
      <c r="N50" t="s">
        <v>126</v>
      </c>
      <c r="O50"/>
    </row>
    <row r="51" spans="2:16" ht="14.25" customHeight="1">
      <c r="B51" s="14"/>
      <c r="C51" s="14" t="s">
        <v>105</v>
      </c>
      <c r="D51" s="14" t="s">
        <v>105</v>
      </c>
      <c r="E51" s="14" t="s">
        <v>140</v>
      </c>
      <c r="F51" s="13">
        <v>4</v>
      </c>
      <c r="G51" s="13"/>
      <c r="H51" s="24">
        <v>4</v>
      </c>
      <c r="I51" s="14" t="s">
        <v>34</v>
      </c>
      <c r="K51" s="2">
        <f t="shared" si="2"/>
        <v>9</v>
      </c>
      <c r="L51" s="10">
        <f t="shared" si="3"/>
        <v>20</v>
      </c>
      <c r="N51" t="s">
        <v>141</v>
      </c>
      <c r="O51"/>
    </row>
    <row r="52" spans="2:16" ht="14.25" customHeight="1">
      <c r="B52" s="14"/>
      <c r="C52" s="14"/>
      <c r="D52" s="14"/>
      <c r="E52" s="14"/>
      <c r="F52" s="13"/>
      <c r="G52" s="13"/>
      <c r="H52" s="24"/>
      <c r="I52" s="14" t="s">
        <v>34</v>
      </c>
      <c r="K52" s="2" t="str">
        <f t="shared" si="2"/>
        <v/>
      </c>
      <c r="L52" s="10" t="str">
        <f t="shared" si="3"/>
        <v/>
      </c>
      <c r="N52"/>
      <c r="O52"/>
    </row>
    <row r="53" spans="2:16" ht="14.25" customHeight="1">
      <c r="B53" s="14"/>
      <c r="C53" s="14"/>
      <c r="D53" s="14"/>
      <c r="E53" s="14"/>
      <c r="F53" s="13"/>
      <c r="G53" s="13"/>
      <c r="H53" s="24"/>
      <c r="I53" s="14" t="s">
        <v>34</v>
      </c>
      <c r="K53" s="2" t="str">
        <f t="shared" si="2"/>
        <v/>
      </c>
      <c r="L53" s="10" t="str">
        <f t="shared" si="3"/>
        <v/>
      </c>
      <c r="N53"/>
      <c r="O53"/>
    </row>
    <row r="54" spans="2:16" ht="14.25" customHeight="1">
      <c r="B54" s="14"/>
      <c r="C54" s="14"/>
      <c r="D54" s="14"/>
      <c r="E54" s="14"/>
      <c r="F54" s="13"/>
      <c r="G54" s="13"/>
      <c r="H54" s="24"/>
      <c r="I54" s="14" t="s">
        <v>34</v>
      </c>
      <c r="K54" s="2" t="str">
        <f t="shared" si="2"/>
        <v/>
      </c>
      <c r="L54" s="10" t="str">
        <f t="shared" si="3"/>
        <v/>
      </c>
      <c r="N54"/>
      <c r="O54"/>
    </row>
    <row r="55" spans="2:16">
      <c r="B55"/>
      <c r="C55"/>
      <c r="D55"/>
      <c r="L55" s="10"/>
    </row>
    <row r="56" spans="2:16" s="1" customFormat="1">
      <c r="E56" s="1" t="s">
        <v>115</v>
      </c>
      <c r="H56" s="2"/>
      <c r="K56" s="1">
        <f>SUM(K50:K55)</f>
        <v>19</v>
      </c>
      <c r="L56" s="11">
        <f>SUM(L50:L55)</f>
        <v>37</v>
      </c>
    </row>
    <row r="57" spans="2:16">
      <c r="L57" s="10"/>
    </row>
    <row r="58" spans="2:16">
      <c r="E58" s="1" t="s">
        <v>54</v>
      </c>
      <c r="L58" s="10"/>
    </row>
    <row r="59" spans="2:16" s="21" customFormat="1">
      <c r="C59" s="22" t="s">
        <v>105</v>
      </c>
      <c r="D59" s="22" t="s">
        <v>105</v>
      </c>
      <c r="E59" s="22" t="s">
        <v>48</v>
      </c>
      <c r="F59" s="21">
        <v>15</v>
      </c>
      <c r="H59" s="7">
        <v>15</v>
      </c>
      <c r="I59" s="21" t="s">
        <v>34</v>
      </c>
      <c r="K59" s="2">
        <f t="shared" ref="K59:K87" si="4">IF(E59="","",IF(I59="s",5+H59,IF(I59="a",5+((1+H59)*J59),1111)))</f>
        <v>20</v>
      </c>
      <c r="L59" s="10">
        <f t="shared" ref="L59:L87" si="5">IF(E59="","",IF(I59="s",4+LEN(E59)+H59,IF(I59="a",(5+LEN(E59)+H59)*J59,1111)))</f>
        <v>39</v>
      </c>
      <c r="N59" s="21" t="s">
        <v>49</v>
      </c>
      <c r="P59" s="23"/>
    </row>
    <row r="60" spans="2:16" s="21" customFormat="1">
      <c r="C60" s="22" t="s">
        <v>105</v>
      </c>
      <c r="D60" s="22" t="s">
        <v>105</v>
      </c>
      <c r="E60" s="22" t="s">
        <v>145</v>
      </c>
      <c r="F60" s="21">
        <v>9</v>
      </c>
      <c r="H60" s="7">
        <v>9</v>
      </c>
      <c r="I60" s="21" t="s">
        <v>34</v>
      </c>
      <c r="K60" s="2">
        <f t="shared" ref="K60:K61" si="6">IF(E60="","",IF(I60="s",5+H60,IF(I60="a",5+((1+H60)*J60),1111)))</f>
        <v>14</v>
      </c>
      <c r="L60" s="10">
        <f t="shared" ref="L60:L61" si="7">IF(E60="","",IF(I60="s",4+LEN(E60)+H60,IF(I60="a",(5+LEN(E60)+H60)*J60,1111)))</f>
        <v>36</v>
      </c>
      <c r="N60" s="22" t="s">
        <v>146</v>
      </c>
      <c r="P60" s="23"/>
    </row>
    <row r="61" spans="2:16" s="21" customFormat="1">
      <c r="C61" s="22" t="s">
        <v>105</v>
      </c>
      <c r="D61" s="22" t="s">
        <v>105</v>
      </c>
      <c r="E61" s="22" t="s">
        <v>147</v>
      </c>
      <c r="F61" s="21">
        <v>1</v>
      </c>
      <c r="H61" s="7">
        <v>1</v>
      </c>
      <c r="I61" s="21" t="s">
        <v>34</v>
      </c>
      <c r="K61" s="2">
        <f t="shared" si="6"/>
        <v>6</v>
      </c>
      <c r="L61" s="10">
        <f t="shared" si="7"/>
        <v>25</v>
      </c>
      <c r="N61" s="22" t="s">
        <v>148</v>
      </c>
      <c r="P61" s="23"/>
    </row>
    <row r="62" spans="2:16" s="21" customFormat="1">
      <c r="C62" s="22" t="s">
        <v>105</v>
      </c>
      <c r="D62" s="22" t="s">
        <v>105</v>
      </c>
      <c r="E62" s="22" t="s">
        <v>4</v>
      </c>
      <c r="F62" s="21">
        <v>36</v>
      </c>
      <c r="H62" s="32">
        <v>36</v>
      </c>
      <c r="I62" s="21" t="s">
        <v>34</v>
      </c>
      <c r="K62" s="2">
        <f t="shared" si="4"/>
        <v>41</v>
      </c>
      <c r="L62" s="10">
        <f t="shared" si="5"/>
        <v>53</v>
      </c>
      <c r="N62" s="22" t="s">
        <v>110</v>
      </c>
      <c r="P62" s="23"/>
    </row>
    <row r="63" spans="2:16" s="21" customFormat="1">
      <c r="C63" s="21" t="s">
        <v>105</v>
      </c>
      <c r="D63" s="21" t="s">
        <v>105</v>
      </c>
      <c r="E63" s="22" t="s">
        <v>14</v>
      </c>
      <c r="F63" s="21">
        <v>210</v>
      </c>
      <c r="H63" s="7">
        <v>20</v>
      </c>
      <c r="I63" s="21" t="s">
        <v>34</v>
      </c>
      <c r="K63" s="2">
        <f t="shared" si="4"/>
        <v>25</v>
      </c>
      <c r="L63" s="10">
        <f t="shared" si="5"/>
        <v>51</v>
      </c>
      <c r="N63" s="21" t="s">
        <v>15</v>
      </c>
      <c r="P63" s="23"/>
    </row>
    <row r="64" spans="2:16" s="21" customFormat="1">
      <c r="B64" s="23"/>
      <c r="C64" s="21" t="s">
        <v>105</v>
      </c>
      <c r="D64" s="21" t="s">
        <v>105</v>
      </c>
      <c r="E64" s="22" t="s">
        <v>22</v>
      </c>
      <c r="F64" s="21">
        <v>210</v>
      </c>
      <c r="H64" s="7">
        <v>6</v>
      </c>
      <c r="I64" s="21" t="s">
        <v>34</v>
      </c>
      <c r="K64" s="2">
        <f t="shared" si="4"/>
        <v>11</v>
      </c>
      <c r="L64" s="10">
        <f t="shared" si="5"/>
        <v>36</v>
      </c>
      <c r="N64" s="22" t="s">
        <v>23</v>
      </c>
    </row>
    <row r="65" spans="2:16" s="27" customFormat="1">
      <c r="C65" s="27" t="s">
        <v>105</v>
      </c>
      <c r="D65" s="27" t="s">
        <v>105</v>
      </c>
      <c r="E65" s="27" t="s">
        <v>5</v>
      </c>
      <c r="F65" s="27">
        <v>6</v>
      </c>
      <c r="H65" s="29">
        <v>6</v>
      </c>
      <c r="I65" s="27" t="s">
        <v>34</v>
      </c>
      <c r="K65" s="2">
        <f t="shared" si="4"/>
        <v>11</v>
      </c>
      <c r="L65" s="10">
        <f t="shared" si="5"/>
        <v>32</v>
      </c>
      <c r="N65" s="27" t="s">
        <v>6</v>
      </c>
      <c r="P65" s="28"/>
    </row>
    <row r="66" spans="2:16" s="27" customFormat="1">
      <c r="C66" s="27" t="s">
        <v>105</v>
      </c>
      <c r="D66" s="27" t="s">
        <v>105</v>
      </c>
      <c r="E66" s="27" t="s">
        <v>7</v>
      </c>
      <c r="F66" s="27">
        <v>2</v>
      </c>
      <c r="H66" s="29">
        <v>2</v>
      </c>
      <c r="I66" s="27" t="s">
        <v>34</v>
      </c>
      <c r="K66" s="2">
        <f t="shared" si="4"/>
        <v>7</v>
      </c>
      <c r="L66" s="10">
        <f t="shared" si="5"/>
        <v>30</v>
      </c>
      <c r="N66" s="27" t="s">
        <v>37</v>
      </c>
      <c r="P66" s="28"/>
    </row>
    <row r="67" spans="2:16" s="21" customFormat="1">
      <c r="C67" s="21" t="s">
        <v>105</v>
      </c>
      <c r="D67" s="21" t="s">
        <v>105</v>
      </c>
      <c r="E67" s="22" t="s">
        <v>50</v>
      </c>
      <c r="F67" s="21">
        <v>20</v>
      </c>
      <c r="H67" s="7">
        <v>20</v>
      </c>
      <c r="I67" s="21" t="s">
        <v>34</v>
      </c>
      <c r="K67" s="2">
        <f t="shared" si="4"/>
        <v>25</v>
      </c>
      <c r="L67" s="10">
        <f t="shared" si="5"/>
        <v>48</v>
      </c>
      <c r="N67" s="22" t="s">
        <v>122</v>
      </c>
      <c r="P67" s="23"/>
    </row>
    <row r="68" spans="2:16" s="21" customFormat="1">
      <c r="C68" s="21" t="s">
        <v>105</v>
      </c>
      <c r="D68" s="21" t="s">
        <v>105</v>
      </c>
      <c r="E68" s="22" t="s">
        <v>70</v>
      </c>
      <c r="F68" s="21">
        <v>1</v>
      </c>
      <c r="H68" s="7">
        <v>1</v>
      </c>
      <c r="I68" s="21" t="s">
        <v>34</v>
      </c>
      <c r="K68" s="2">
        <f t="shared" si="4"/>
        <v>6</v>
      </c>
      <c r="L68" s="10">
        <f t="shared" si="5"/>
        <v>29</v>
      </c>
      <c r="N68" s="22" t="s">
        <v>71</v>
      </c>
      <c r="P68" s="23"/>
    </row>
    <row r="69" spans="2:16" s="21" customFormat="1">
      <c r="C69" s="21" t="s">
        <v>105</v>
      </c>
      <c r="D69" s="21" t="s">
        <v>105</v>
      </c>
      <c r="E69" s="22" t="s">
        <v>72</v>
      </c>
      <c r="F69" s="21">
        <v>1</v>
      </c>
      <c r="H69" s="7">
        <v>1</v>
      </c>
      <c r="I69" s="21" t="s">
        <v>34</v>
      </c>
      <c r="K69" s="2">
        <f t="shared" si="4"/>
        <v>6</v>
      </c>
      <c r="L69" s="10">
        <f t="shared" si="5"/>
        <v>31</v>
      </c>
      <c r="N69" s="22" t="s">
        <v>74</v>
      </c>
      <c r="P69" s="23"/>
    </row>
    <row r="70" spans="2:16" s="21" customFormat="1">
      <c r="B70" s="23"/>
      <c r="C70" s="22" t="s">
        <v>105</v>
      </c>
      <c r="D70" s="22" t="s">
        <v>105</v>
      </c>
      <c r="E70" s="22" t="s">
        <v>29</v>
      </c>
      <c r="F70" s="28">
        <v>60</v>
      </c>
      <c r="H70" s="32">
        <v>80</v>
      </c>
      <c r="I70" s="21" t="s">
        <v>39</v>
      </c>
      <c r="J70" s="31">
        <v>4</v>
      </c>
      <c r="K70" s="2">
        <f t="shared" si="4"/>
        <v>329</v>
      </c>
      <c r="L70" s="10">
        <f t="shared" si="5"/>
        <v>440</v>
      </c>
      <c r="N70" s="21" t="s">
        <v>38</v>
      </c>
      <c r="P70" s="23"/>
    </row>
    <row r="71" spans="2:16" s="21" customFormat="1">
      <c r="B71" s="23"/>
      <c r="C71" s="22" t="s">
        <v>105</v>
      </c>
      <c r="D71" s="22" t="s">
        <v>105</v>
      </c>
      <c r="E71" s="22" t="s">
        <v>16</v>
      </c>
      <c r="F71" s="21">
        <v>210</v>
      </c>
      <c r="H71" s="7">
        <v>1</v>
      </c>
      <c r="I71" s="21" t="s">
        <v>34</v>
      </c>
      <c r="K71" s="2">
        <f t="shared" si="4"/>
        <v>6</v>
      </c>
      <c r="L71" s="10">
        <f t="shared" si="5"/>
        <v>34</v>
      </c>
      <c r="N71" s="21" t="s">
        <v>17</v>
      </c>
      <c r="P71" s="23"/>
    </row>
    <row r="72" spans="2:16" s="21" customFormat="1">
      <c r="C72" s="21" t="s">
        <v>105</v>
      </c>
      <c r="D72" s="21" t="s">
        <v>105</v>
      </c>
      <c r="E72" s="22" t="s">
        <v>18</v>
      </c>
      <c r="F72" s="21">
        <v>210</v>
      </c>
      <c r="H72" s="7">
        <v>20</v>
      </c>
      <c r="I72" s="21" t="s">
        <v>34</v>
      </c>
      <c r="K72" s="2">
        <f t="shared" si="4"/>
        <v>25</v>
      </c>
      <c r="L72" s="10">
        <f t="shared" si="5"/>
        <v>48</v>
      </c>
      <c r="N72" s="21" t="s">
        <v>19</v>
      </c>
      <c r="P72" s="23"/>
    </row>
    <row r="73" spans="2:16" s="21" customFormat="1">
      <c r="C73" s="21" t="s">
        <v>105</v>
      </c>
      <c r="D73" s="21" t="s">
        <v>105</v>
      </c>
      <c r="E73" s="22" t="s">
        <v>20</v>
      </c>
      <c r="F73" s="21">
        <v>1</v>
      </c>
      <c r="H73" s="7">
        <v>1</v>
      </c>
      <c r="I73" s="21" t="s">
        <v>34</v>
      </c>
      <c r="K73" s="2">
        <f t="shared" si="4"/>
        <v>6</v>
      </c>
      <c r="L73" s="10">
        <f t="shared" si="5"/>
        <v>29</v>
      </c>
      <c r="N73" s="21" t="s">
        <v>21</v>
      </c>
      <c r="P73" s="23"/>
    </row>
    <row r="74" spans="2:16" s="21" customFormat="1">
      <c r="C74" s="21" t="s">
        <v>105</v>
      </c>
      <c r="D74" s="21" t="s">
        <v>105</v>
      </c>
      <c r="E74" s="22" t="s">
        <v>73</v>
      </c>
      <c r="F74" s="21">
        <v>1</v>
      </c>
      <c r="H74" s="7">
        <v>1</v>
      </c>
      <c r="I74" s="21" t="s">
        <v>34</v>
      </c>
      <c r="K74" s="2">
        <f t="shared" si="4"/>
        <v>6</v>
      </c>
      <c r="L74" s="10">
        <f t="shared" si="5"/>
        <v>35</v>
      </c>
      <c r="N74" s="22" t="s">
        <v>75</v>
      </c>
      <c r="P74" s="23"/>
    </row>
    <row r="75" spans="2:16" s="21" customFormat="1">
      <c r="C75" s="21" t="s">
        <v>105</v>
      </c>
      <c r="D75" s="21" t="s">
        <v>105</v>
      </c>
      <c r="E75" s="22" t="s">
        <v>8</v>
      </c>
      <c r="F75" s="21">
        <v>5</v>
      </c>
      <c r="H75" s="7">
        <v>5</v>
      </c>
      <c r="I75" s="21" t="s">
        <v>34</v>
      </c>
      <c r="K75" s="2">
        <f t="shared" si="4"/>
        <v>10</v>
      </c>
      <c r="L75" s="10">
        <f t="shared" si="5"/>
        <v>29</v>
      </c>
      <c r="N75" s="21" t="s">
        <v>9</v>
      </c>
      <c r="P75" s="23"/>
    </row>
    <row r="76" spans="2:16" s="21" customFormat="1">
      <c r="C76" s="21" t="s">
        <v>105</v>
      </c>
      <c r="D76" s="21" t="s">
        <v>105</v>
      </c>
      <c r="E76" s="22" t="s">
        <v>10</v>
      </c>
      <c r="F76" s="21">
        <v>210</v>
      </c>
      <c r="H76" s="7">
        <v>20</v>
      </c>
      <c r="I76" s="21" t="s">
        <v>34</v>
      </c>
      <c r="K76" s="2">
        <f t="shared" si="4"/>
        <v>25</v>
      </c>
      <c r="L76" s="10">
        <f t="shared" si="5"/>
        <v>50</v>
      </c>
      <c r="N76" s="21" t="s">
        <v>11</v>
      </c>
      <c r="P76" s="23"/>
    </row>
    <row r="77" spans="2:16" s="21" customFormat="1">
      <c r="B77" s="22" t="s">
        <v>125</v>
      </c>
      <c r="C77" s="22" t="s">
        <v>105</v>
      </c>
      <c r="D77" s="22" t="s">
        <v>105</v>
      </c>
      <c r="E77" s="22" t="s">
        <v>51</v>
      </c>
      <c r="F77" s="23">
        <v>62</v>
      </c>
      <c r="H77" s="7">
        <v>21</v>
      </c>
      <c r="I77" s="21" t="s">
        <v>34</v>
      </c>
      <c r="K77" s="2">
        <f t="shared" si="4"/>
        <v>26</v>
      </c>
      <c r="L77" s="10">
        <f t="shared" si="5"/>
        <v>47</v>
      </c>
      <c r="N77" s="21" t="s">
        <v>52</v>
      </c>
      <c r="P77" s="23"/>
    </row>
    <row r="78" spans="2:16" s="21" customFormat="1">
      <c r="C78" s="21" t="s">
        <v>105</v>
      </c>
      <c r="D78" s="21" t="s">
        <v>105</v>
      </c>
      <c r="E78" s="22" t="s">
        <v>76</v>
      </c>
      <c r="F78" s="21">
        <v>15</v>
      </c>
      <c r="H78" s="7">
        <v>15</v>
      </c>
      <c r="I78" s="21" t="s">
        <v>34</v>
      </c>
      <c r="K78" s="2">
        <f t="shared" si="4"/>
        <v>20</v>
      </c>
      <c r="L78" s="10">
        <f t="shared" si="5"/>
        <v>45</v>
      </c>
      <c r="N78" s="22" t="s">
        <v>77</v>
      </c>
      <c r="P78" s="23"/>
    </row>
    <row r="79" spans="2:16" s="21" customFormat="1">
      <c r="C79" s="21" t="s">
        <v>105</v>
      </c>
      <c r="D79" s="21" t="s">
        <v>105</v>
      </c>
      <c r="E79" s="22" t="s">
        <v>24</v>
      </c>
      <c r="F79" s="21">
        <v>1</v>
      </c>
      <c r="H79" s="7">
        <v>1</v>
      </c>
      <c r="I79" s="21" t="s">
        <v>34</v>
      </c>
      <c r="K79" s="2">
        <f t="shared" si="4"/>
        <v>6</v>
      </c>
      <c r="L79" s="10">
        <f t="shared" si="5"/>
        <v>25</v>
      </c>
      <c r="N79" s="21" t="s">
        <v>25</v>
      </c>
      <c r="P79" s="23"/>
    </row>
    <row r="80" spans="2:16" s="21" customFormat="1">
      <c r="C80" s="21" t="s">
        <v>105</v>
      </c>
      <c r="D80" s="21" t="s">
        <v>105</v>
      </c>
      <c r="E80" s="22" t="s">
        <v>12</v>
      </c>
      <c r="F80" s="21">
        <v>40</v>
      </c>
      <c r="H80" s="7">
        <v>20</v>
      </c>
      <c r="I80" s="21" t="s">
        <v>34</v>
      </c>
      <c r="K80" s="2">
        <f t="shared" si="4"/>
        <v>25</v>
      </c>
      <c r="L80" s="10">
        <f t="shared" si="5"/>
        <v>47</v>
      </c>
      <c r="N80" s="21" t="s">
        <v>13</v>
      </c>
      <c r="P80" s="23"/>
    </row>
    <row r="81" spans="2:16" s="21" customFormat="1">
      <c r="C81" s="21" t="s">
        <v>105</v>
      </c>
      <c r="D81" s="21" t="s">
        <v>105</v>
      </c>
      <c r="E81" s="22" t="s">
        <v>150</v>
      </c>
      <c r="F81" s="21">
        <v>40</v>
      </c>
      <c r="H81" s="7">
        <v>10</v>
      </c>
      <c r="I81" s="21" t="s">
        <v>34</v>
      </c>
      <c r="K81" s="2">
        <f t="shared" ref="K81" si="8">IF(E81="","",IF(I81="s",5+H81,IF(I81="a",5+((1+H81)*J81),1111)))</f>
        <v>15</v>
      </c>
      <c r="L81" s="10">
        <f t="shared" ref="L81" si="9">IF(E81="","",IF(I81="s",4+LEN(E81)+H81,IF(I81="a",(5+LEN(E81)+H81)*J81,1111)))</f>
        <v>37</v>
      </c>
      <c r="N81" s="22" t="s">
        <v>151</v>
      </c>
      <c r="P81" s="23"/>
    </row>
    <row r="82" spans="2:16" s="21" customFormat="1">
      <c r="B82" s="23"/>
      <c r="C82" s="22" t="s">
        <v>105</v>
      </c>
      <c r="D82" s="22" t="s">
        <v>105</v>
      </c>
      <c r="E82" s="22" t="s">
        <v>28</v>
      </c>
      <c r="F82" s="23">
        <v>60</v>
      </c>
      <c r="H82" s="32">
        <v>80</v>
      </c>
      <c r="I82" s="21" t="s">
        <v>39</v>
      </c>
      <c r="J82" s="31">
        <v>5</v>
      </c>
      <c r="K82" s="2">
        <f t="shared" si="4"/>
        <v>410</v>
      </c>
      <c r="L82" s="10">
        <f t="shared" si="5"/>
        <v>540</v>
      </c>
      <c r="N82" s="22" t="s">
        <v>100</v>
      </c>
      <c r="P82" s="23" t="s">
        <v>102</v>
      </c>
    </row>
    <row r="83" spans="2:16" s="21" customFormat="1">
      <c r="B83" s="23"/>
      <c r="C83" s="22" t="s">
        <v>105</v>
      </c>
      <c r="D83" s="22" t="s">
        <v>105</v>
      </c>
      <c r="E83" s="22" t="s">
        <v>26</v>
      </c>
      <c r="F83" s="21">
        <v>1</v>
      </c>
      <c r="H83" s="7">
        <v>1</v>
      </c>
      <c r="I83" s="21" t="s">
        <v>34</v>
      </c>
      <c r="K83" s="2">
        <f t="shared" si="4"/>
        <v>6</v>
      </c>
      <c r="L83" s="10">
        <f t="shared" si="5"/>
        <v>32</v>
      </c>
      <c r="N83" s="21" t="s">
        <v>27</v>
      </c>
      <c r="P83" s="23"/>
    </row>
    <row r="84" spans="2:16" s="21" customFormat="1">
      <c r="C84" s="22" t="s">
        <v>105</v>
      </c>
      <c r="D84" s="22" t="s">
        <v>105</v>
      </c>
      <c r="E84" s="22" t="s">
        <v>31</v>
      </c>
      <c r="F84" s="21">
        <v>131</v>
      </c>
      <c r="H84" s="7">
        <v>1</v>
      </c>
      <c r="I84" s="21" t="s">
        <v>34</v>
      </c>
      <c r="K84" s="2">
        <f t="shared" si="4"/>
        <v>6</v>
      </c>
      <c r="L84" s="10">
        <f t="shared" si="5"/>
        <v>23</v>
      </c>
      <c r="N84" s="21" t="s">
        <v>41</v>
      </c>
      <c r="P84" s="23"/>
    </row>
    <row r="85" spans="2:16" s="21" customFormat="1">
      <c r="C85" s="22" t="s">
        <v>105</v>
      </c>
      <c r="D85" s="22" t="s">
        <v>105</v>
      </c>
      <c r="E85" s="22" t="s">
        <v>30</v>
      </c>
      <c r="F85" s="21">
        <v>1</v>
      </c>
      <c r="H85" s="7">
        <v>1</v>
      </c>
      <c r="I85" s="21" t="s">
        <v>34</v>
      </c>
      <c r="K85" s="2">
        <f t="shared" si="4"/>
        <v>6</v>
      </c>
      <c r="L85" s="10">
        <f t="shared" si="5"/>
        <v>27</v>
      </c>
      <c r="N85" s="21" t="s">
        <v>40</v>
      </c>
      <c r="P85" s="23"/>
    </row>
    <row r="86" spans="2:16" s="21" customFormat="1">
      <c r="C86" s="22" t="s">
        <v>105</v>
      </c>
      <c r="D86" s="22" t="s">
        <v>105</v>
      </c>
      <c r="E86" s="22" t="s">
        <v>78</v>
      </c>
      <c r="F86" s="21">
        <v>1</v>
      </c>
      <c r="H86" s="7">
        <v>1</v>
      </c>
      <c r="I86" s="21" t="s">
        <v>34</v>
      </c>
      <c r="K86" s="2">
        <f t="shared" si="4"/>
        <v>6</v>
      </c>
      <c r="L86" s="10">
        <f t="shared" si="5"/>
        <v>28</v>
      </c>
      <c r="N86" s="22" t="s">
        <v>79</v>
      </c>
      <c r="P86" s="23"/>
    </row>
    <row r="87" spans="2:16" s="21" customFormat="1">
      <c r="C87" s="22" t="s">
        <v>105</v>
      </c>
      <c r="D87" s="22" t="s">
        <v>105</v>
      </c>
      <c r="E87" s="22" t="s">
        <v>112</v>
      </c>
      <c r="F87" s="21">
        <v>1</v>
      </c>
      <c r="H87" s="7">
        <v>1</v>
      </c>
      <c r="I87" s="21" t="s">
        <v>34</v>
      </c>
      <c r="K87" s="2">
        <f t="shared" si="4"/>
        <v>6</v>
      </c>
      <c r="L87" s="10">
        <f t="shared" si="5"/>
        <v>34</v>
      </c>
      <c r="N87" s="22" t="s">
        <v>113</v>
      </c>
      <c r="P87" s="23"/>
    </row>
    <row r="88" spans="2:16" s="21" customFormat="1">
      <c r="C88" s="22"/>
      <c r="D88" s="22"/>
      <c r="E88" s="22"/>
      <c r="H88" s="7"/>
      <c r="K88" s="2" t="str">
        <f t="shared" ref="K88:K89" si="10">IF(E88="","",IF(I88="s",5+H88,IF(I88="a",5+((1+H88)*J88),1111)))</f>
        <v/>
      </c>
      <c r="L88" s="10" t="str">
        <f t="shared" ref="L88:L89" si="11">IF(E88="","",IF(I88="s",4+LEN(E88)+H88,IF(I88="a",(5+LEN(E88)+H88)*J88,1111)))</f>
        <v/>
      </c>
      <c r="N88" s="22"/>
      <c r="P88" s="23"/>
    </row>
    <row r="89" spans="2:16" s="21" customFormat="1">
      <c r="C89" s="22"/>
      <c r="D89" s="22"/>
      <c r="H89" s="7"/>
      <c r="K89" s="2" t="str">
        <f t="shared" si="10"/>
        <v/>
      </c>
      <c r="L89" s="10" t="str">
        <f t="shared" si="11"/>
        <v/>
      </c>
      <c r="N89" s="22"/>
      <c r="P89" s="23"/>
    </row>
    <row r="90" spans="2:16" s="21" customFormat="1">
      <c r="C90" s="22"/>
      <c r="D90" s="22"/>
      <c r="E90" s="22"/>
      <c r="K90" s="2"/>
      <c r="L90" s="1"/>
      <c r="N90" s="22"/>
      <c r="P90" s="23"/>
    </row>
    <row r="91" spans="2:16" s="21" customFormat="1">
      <c r="C91" s="22"/>
      <c r="D91" s="22"/>
      <c r="E91" s="34" t="s">
        <v>149</v>
      </c>
      <c r="K91" s="1"/>
      <c r="L91" s="1"/>
      <c r="N91" s="22"/>
      <c r="P91" s="23"/>
    </row>
    <row r="92" spans="2:16">
      <c r="K92" s="1"/>
      <c r="L92" s="1"/>
    </row>
    <row r="93" spans="2:16" s="1" customFormat="1">
      <c r="E93" s="1" t="s">
        <v>45</v>
      </c>
      <c r="H93" s="2"/>
      <c r="K93" s="1">
        <f>SUM(K59:K92)</f>
        <v>1111</v>
      </c>
      <c r="L93" s="1">
        <f>SUM(L59:L92)</f>
        <v>1960</v>
      </c>
    </row>
    <row r="94" spans="2:16">
      <c r="B94" s="1"/>
      <c r="C94" s="1"/>
      <c r="D94" s="1"/>
      <c r="E94" s="1"/>
      <c r="F94" s="1"/>
      <c r="G94" s="1"/>
      <c r="I94" s="1"/>
      <c r="J94" s="1"/>
      <c r="K94" s="1"/>
      <c r="L94" s="11"/>
      <c r="M94" s="1"/>
    </row>
    <row r="95" spans="2:16">
      <c r="B95" s="1"/>
      <c r="C95" s="1"/>
      <c r="D95" s="1"/>
      <c r="E95" s="1" t="s">
        <v>62</v>
      </c>
      <c r="F95" s="1"/>
      <c r="G95" s="1"/>
      <c r="H95" s="8"/>
      <c r="I95" s="1"/>
      <c r="J95" s="1"/>
      <c r="K95" s="1"/>
      <c r="L95" s="11"/>
      <c r="M95" s="1"/>
    </row>
    <row r="96" spans="2:16">
      <c r="B96" s="1"/>
      <c r="C96" s="1" t="s">
        <v>105</v>
      </c>
      <c r="D96" s="1" t="s">
        <v>105</v>
      </c>
      <c r="E96" s="2" t="s">
        <v>63</v>
      </c>
      <c r="H96" s="7">
        <v>33</v>
      </c>
      <c r="I96" s="2" t="s">
        <v>34</v>
      </c>
      <c r="K96" s="2">
        <f t="shared" ref="K96:K102" si="12">IF(E96="","",IF(I96="s",5+H96,IF(I96="a",5+((1+H96)*J96),1111)))</f>
        <v>38</v>
      </c>
      <c r="L96" s="10">
        <f t="shared" ref="L96:L102" si="13">IF(E96="","",IF(I96="s",4+LEN(E96)+H96,IF(I96="a",(5+LEN(E96)+H96)*J96,1111)))</f>
        <v>52</v>
      </c>
      <c r="M96" s="1"/>
    </row>
    <row r="97" spans="2:14" s="1" customFormat="1">
      <c r="C97" s="1" t="s">
        <v>105</v>
      </c>
      <c r="D97" s="1" t="s">
        <v>105</v>
      </c>
      <c r="E97" s="2" t="s">
        <v>56</v>
      </c>
      <c r="F97" s="2"/>
      <c r="G97" s="2"/>
      <c r="H97" s="7">
        <v>101</v>
      </c>
      <c r="I97" s="2" t="s">
        <v>34</v>
      </c>
      <c r="J97" s="2"/>
      <c r="K97" s="2">
        <f t="shared" si="12"/>
        <v>106</v>
      </c>
      <c r="L97" s="10">
        <f t="shared" si="13"/>
        <v>116</v>
      </c>
      <c r="N97" s="2" t="s">
        <v>65</v>
      </c>
    </row>
    <row r="98" spans="2:14" s="1" customFormat="1">
      <c r="C98" s="1" t="s">
        <v>105</v>
      </c>
      <c r="D98" s="1" t="s">
        <v>105</v>
      </c>
      <c r="E98" s="2" t="s">
        <v>57</v>
      </c>
      <c r="F98" s="2"/>
      <c r="G98" s="2"/>
      <c r="H98" s="7">
        <v>33</v>
      </c>
      <c r="I98" s="2" t="s">
        <v>34</v>
      </c>
      <c r="J98" s="2"/>
      <c r="K98" s="2">
        <f t="shared" si="12"/>
        <v>38</v>
      </c>
      <c r="L98" s="10">
        <f t="shared" si="13"/>
        <v>47</v>
      </c>
      <c r="N98" s="2" t="s">
        <v>64</v>
      </c>
    </row>
    <row r="99" spans="2:14">
      <c r="B99" s="1"/>
      <c r="C99" s="1" t="s">
        <v>105</v>
      </c>
      <c r="D99" s="1" t="s">
        <v>105</v>
      </c>
      <c r="E99" s="2" t="s">
        <v>58</v>
      </c>
      <c r="H99" s="7">
        <v>33</v>
      </c>
      <c r="I99" s="2" t="s">
        <v>34</v>
      </c>
      <c r="K99" s="2">
        <f t="shared" si="12"/>
        <v>38</v>
      </c>
      <c r="L99" s="10">
        <f t="shared" si="13"/>
        <v>51</v>
      </c>
      <c r="M99" s="1"/>
      <c r="N99" s="2" t="s">
        <v>67</v>
      </c>
    </row>
    <row r="100" spans="2:14" s="1" customFormat="1">
      <c r="C100" s="1" t="s">
        <v>105</v>
      </c>
      <c r="D100" s="1" t="s">
        <v>105</v>
      </c>
      <c r="E100" s="2" t="s">
        <v>59</v>
      </c>
      <c r="F100" s="2"/>
      <c r="G100" s="2"/>
      <c r="H100" s="7">
        <v>24</v>
      </c>
      <c r="I100" s="2" t="s">
        <v>34</v>
      </c>
      <c r="J100" s="2"/>
      <c r="K100" s="2">
        <f t="shared" si="12"/>
        <v>29</v>
      </c>
      <c r="L100" s="10">
        <f t="shared" si="13"/>
        <v>38</v>
      </c>
      <c r="N100" s="3" t="s">
        <v>66</v>
      </c>
    </row>
    <row r="101" spans="2:14">
      <c r="B101" s="1"/>
      <c r="C101" s="1" t="s">
        <v>105</v>
      </c>
      <c r="D101" s="1" t="s">
        <v>105</v>
      </c>
      <c r="E101" s="2" t="s">
        <v>60</v>
      </c>
      <c r="H101" s="7">
        <v>3</v>
      </c>
      <c r="I101" s="2" t="s">
        <v>34</v>
      </c>
      <c r="K101" s="2">
        <f t="shared" si="12"/>
        <v>8</v>
      </c>
      <c r="L101" s="10">
        <f t="shared" si="13"/>
        <v>15</v>
      </c>
      <c r="M101" s="1"/>
      <c r="N101" s="2" t="s">
        <v>68</v>
      </c>
    </row>
    <row r="102" spans="2:14">
      <c r="B102" s="1"/>
      <c r="C102" s="1" t="s">
        <v>105</v>
      </c>
      <c r="D102" s="1" t="s">
        <v>105</v>
      </c>
      <c r="E102" s="2" t="s">
        <v>61</v>
      </c>
      <c r="H102" s="7">
        <v>7</v>
      </c>
      <c r="I102" s="2" t="s">
        <v>34</v>
      </c>
      <c r="K102" s="2">
        <f t="shared" si="12"/>
        <v>12</v>
      </c>
      <c r="L102" s="10">
        <f t="shared" si="13"/>
        <v>21</v>
      </c>
      <c r="M102" s="1"/>
      <c r="N102" s="4" t="s">
        <v>69</v>
      </c>
    </row>
    <row r="103" spans="2:14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1"/>
      <c r="M103" s="1"/>
    </row>
    <row r="104" spans="2:14">
      <c r="B104" s="1"/>
      <c r="C104" s="1"/>
      <c r="D104" s="1"/>
      <c r="E104" s="1" t="s">
        <v>55</v>
      </c>
      <c r="F104" s="1"/>
      <c r="G104" s="1"/>
      <c r="H104" s="1"/>
      <c r="I104" s="1"/>
      <c r="J104" s="1"/>
      <c r="K104" s="1">
        <f>SUM(K96:K103)</f>
        <v>269</v>
      </c>
      <c r="L104" s="11">
        <f>SUM(L96:L103)</f>
        <v>340</v>
      </c>
      <c r="M104" s="1"/>
    </row>
    <row r="105" spans="2:14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2:14">
      <c r="B106" s="1"/>
      <c r="C106" s="1"/>
      <c r="D106" s="1"/>
      <c r="E106" s="1" t="s">
        <v>137</v>
      </c>
      <c r="F106" s="1"/>
      <c r="G106" s="1"/>
      <c r="H106" s="8"/>
      <c r="I106" s="1"/>
      <c r="J106" s="1"/>
      <c r="K106" s="1"/>
      <c r="L106" s="11"/>
      <c r="M106" s="1"/>
    </row>
    <row r="107" spans="2:14">
      <c r="B107" s="1"/>
      <c r="C107" s="1" t="s">
        <v>105</v>
      </c>
      <c r="D107" s="1" t="s">
        <v>105</v>
      </c>
      <c r="E107" t="s">
        <v>139</v>
      </c>
      <c r="F107" s="2">
        <v>20</v>
      </c>
      <c r="H107" s="31">
        <v>8</v>
      </c>
      <c r="I107" s="2" t="s">
        <v>34</v>
      </c>
      <c r="K107" s="2">
        <f t="shared" ref="K107:K108" si="14">IF(E107="","",IF(I107="s",5+H107,IF(I107="a",5+((1+H107)*J107),1111)))</f>
        <v>13</v>
      </c>
      <c r="L107" s="10">
        <f t="shared" ref="L107:L108" si="15">IF(E107="","",IF(I107="s",4+LEN(E107)+H107,IF(I107="a",(5+LEN(E107)+H107)*J107,1111)))</f>
        <v>32</v>
      </c>
      <c r="M107" s="1"/>
      <c r="N107" t="s">
        <v>142</v>
      </c>
    </row>
    <row r="108" spans="2:14" s="1" customFormat="1">
      <c r="C108" s="1" t="s">
        <v>105</v>
      </c>
      <c r="D108" s="1" t="s">
        <v>105</v>
      </c>
      <c r="E108" s="2" t="s">
        <v>144</v>
      </c>
      <c r="F108" s="2">
        <v>50</v>
      </c>
      <c r="G108" s="2"/>
      <c r="H108" s="7">
        <v>30</v>
      </c>
      <c r="I108" s="2" t="s">
        <v>34</v>
      </c>
      <c r="J108" s="2"/>
      <c r="K108" s="2">
        <f t="shared" si="14"/>
        <v>35</v>
      </c>
      <c r="L108" s="10">
        <f t="shared" si="15"/>
        <v>56</v>
      </c>
      <c r="N108" t="s">
        <v>143</v>
      </c>
    </row>
    <row r="109" spans="2:14" s="1" customFormat="1">
      <c r="F109" s="2"/>
      <c r="G109" s="2"/>
      <c r="H109" s="7"/>
      <c r="I109" s="2"/>
      <c r="J109" s="2"/>
      <c r="K109" s="2" t="str">
        <f t="shared" ref="K109" si="16">IF(E109="","",IF(I109="s",5+H109,IF(I109="a",5+((1+H109)*J109),1111)))</f>
        <v/>
      </c>
      <c r="L109" s="10" t="str">
        <f t="shared" ref="L109" si="17">IF(E109="","",IF(I109="s",4+LEN(E109)+H109,IF(I109="a",(5+LEN(E109)+H109)*J109,1111)))</f>
        <v/>
      </c>
      <c r="N109"/>
    </row>
    <row r="110" spans="2:14" s="1" customFormat="1">
      <c r="E110" s="11" t="s">
        <v>152</v>
      </c>
      <c r="F110" s="2"/>
      <c r="G110" s="2"/>
      <c r="H110" s="2"/>
      <c r="I110" s="2"/>
      <c r="J110" s="2"/>
      <c r="K110" s="2"/>
      <c r="L110" s="10"/>
      <c r="N110"/>
    </row>
    <row r="111" spans="2:14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1"/>
      <c r="M111" s="1"/>
    </row>
    <row r="112" spans="2:14">
      <c r="B112" s="1"/>
      <c r="C112" s="1"/>
      <c r="D112" s="1"/>
      <c r="E112" s="1" t="s">
        <v>138</v>
      </c>
      <c r="F112" s="1"/>
      <c r="G112" s="1"/>
      <c r="H112" s="1"/>
      <c r="I112" s="1"/>
      <c r="J112" s="1"/>
      <c r="K112" s="1">
        <f>SUM(K107:K111)</f>
        <v>48</v>
      </c>
      <c r="L112" s="11">
        <f>SUM(L107:L111)</f>
        <v>88</v>
      </c>
      <c r="M112" s="1"/>
    </row>
    <row r="114" spans="2:14" ht="21">
      <c r="B114" s="1"/>
      <c r="C114" s="1"/>
      <c r="D114" s="1"/>
      <c r="E114" s="6" t="s">
        <v>47</v>
      </c>
      <c r="F114" s="6"/>
      <c r="G114" s="6"/>
      <c r="H114" s="6"/>
      <c r="I114" s="6"/>
      <c r="J114" s="6"/>
      <c r="K114" s="6">
        <f>K31+K93+K104+K47+K56+K112</f>
        <v>1517</v>
      </c>
      <c r="L114" s="6"/>
      <c r="M114" s="1"/>
      <c r="N114" s="6" t="s">
        <v>98</v>
      </c>
    </row>
    <row r="115" spans="2:14" ht="21">
      <c r="K115" s="6">
        <f>2000-K114</f>
        <v>483</v>
      </c>
      <c r="N115" s="17" t="s">
        <v>82</v>
      </c>
    </row>
    <row r="117" spans="2:14" ht="21">
      <c r="L117" s="9">
        <f>L31+L93+L104+L35+L47+L56+L112</f>
        <v>2546</v>
      </c>
      <c r="M117" s="10"/>
      <c r="N117" s="9" t="s">
        <v>99</v>
      </c>
    </row>
    <row r="118" spans="2:14" ht="21">
      <c r="L118" s="9">
        <f>2500-L117</f>
        <v>-46</v>
      </c>
      <c r="N118" s="18" t="s">
        <v>82</v>
      </c>
    </row>
    <row r="121" spans="2:14" ht="26.25">
      <c r="E121" s="19" t="s">
        <v>83</v>
      </c>
    </row>
    <row r="122" spans="2:14">
      <c r="E122" s="1" t="s">
        <v>86</v>
      </c>
      <c r="N122" t="s">
        <v>96</v>
      </c>
    </row>
    <row r="123" spans="2:14">
      <c r="H123" s="1" t="s">
        <v>97</v>
      </c>
    </row>
    <row r="124" spans="2:14">
      <c r="E124" t="s">
        <v>85</v>
      </c>
      <c r="H124" s="7">
        <v>40</v>
      </c>
      <c r="N124" s="30"/>
    </row>
    <row r="125" spans="2:14">
      <c r="E125" t="s">
        <v>87</v>
      </c>
      <c r="H125" s="7">
        <v>40</v>
      </c>
      <c r="N125"/>
    </row>
    <row r="126" spans="2:14">
      <c r="E126" t="s">
        <v>88</v>
      </c>
      <c r="H126" s="7">
        <v>40</v>
      </c>
      <c r="N126"/>
    </row>
    <row r="127" spans="2:14">
      <c r="E127" t="s">
        <v>89</v>
      </c>
      <c r="H127" s="7">
        <v>40</v>
      </c>
      <c r="N127"/>
    </row>
    <row r="128" spans="2:14">
      <c r="B128"/>
      <c r="E128" t="s">
        <v>90</v>
      </c>
      <c r="H128" s="7">
        <v>40</v>
      </c>
      <c r="N128"/>
    </row>
    <row r="129" spans="2:14">
      <c r="E129" t="s">
        <v>91</v>
      </c>
      <c r="H129" s="7">
        <v>40</v>
      </c>
      <c r="N129"/>
    </row>
    <row r="130" spans="2:14">
      <c r="B130"/>
      <c r="E130" t="s">
        <v>92</v>
      </c>
      <c r="H130" s="7">
        <v>40</v>
      </c>
      <c r="N130"/>
    </row>
    <row r="131" spans="2:14">
      <c r="B131"/>
      <c r="E131" t="s">
        <v>93</v>
      </c>
      <c r="H131" s="7">
        <v>40</v>
      </c>
      <c r="N131"/>
    </row>
    <row r="132" spans="2:14">
      <c r="B132"/>
      <c r="E132" t="s">
        <v>94</v>
      </c>
      <c r="H132" s="7">
        <v>40</v>
      </c>
      <c r="N132"/>
    </row>
    <row r="133" spans="2:14">
      <c r="B133"/>
      <c r="E133" t="s">
        <v>95</v>
      </c>
      <c r="H133" s="7">
        <v>40</v>
      </c>
      <c r="N133"/>
    </row>
    <row r="137" spans="2:14">
      <c r="B137"/>
    </row>
    <row r="139" spans="2:14">
      <c r="B139"/>
    </row>
    <row r="140" spans="2:14">
      <c r="B140"/>
    </row>
    <row r="141" spans="2:14">
      <c r="B141"/>
    </row>
    <row r="142" spans="2:14">
      <c r="B142"/>
    </row>
    <row r="143" spans="2:14">
      <c r="B143"/>
    </row>
    <row r="144" spans="2:14">
      <c r="B144"/>
    </row>
    <row r="145" spans="2:5">
      <c r="B145"/>
    </row>
    <row r="146" spans="2:5">
      <c r="B146"/>
    </row>
    <row r="147" spans="2:5">
      <c r="B147"/>
    </row>
    <row r="148" spans="2:5">
      <c r="B148"/>
    </row>
    <row r="149" spans="2:5">
      <c r="B149"/>
    </row>
    <row r="150" spans="2:5">
      <c r="B150"/>
    </row>
    <row r="151" spans="2:5">
      <c r="B151"/>
    </row>
    <row r="152" spans="2:5">
      <c r="B152"/>
    </row>
    <row r="153" spans="2:5">
      <c r="B153"/>
    </row>
    <row r="154" spans="2:5">
      <c r="B154"/>
    </row>
    <row r="155" spans="2:5">
      <c r="B155"/>
    </row>
    <row r="157" spans="2:5">
      <c r="B157" s="33"/>
      <c r="C157" s="1"/>
      <c r="E157" s="1"/>
    </row>
  </sheetData>
  <sortState ref="B32:O57">
    <sortCondition ref="E32:E57"/>
  </sortState>
  <hyperlinks>
    <hyperlink ref="E2" r:id="rId1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Lenovo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Grand Master</dc:title>
  <dc:subject>ICM stuff</dc:subject>
  <dc:creator>Peter Gale</dc:creator>
  <dc:description>Problems, email me at pgale@housley.com.au, or phone on 0413 44 99 70 :-)</dc:description>
  <cp:lastModifiedBy>Peter Gale</cp:lastModifiedBy>
  <cp:lastPrinted>2012-02-09T23:23:13Z</cp:lastPrinted>
  <dcterms:created xsi:type="dcterms:W3CDTF">2012-02-09T10:13:28Z</dcterms:created>
  <dcterms:modified xsi:type="dcterms:W3CDTF">2014-03-08T09:57:15Z</dcterms:modified>
</cp:coreProperties>
</file>